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O4" i="1"/>
  <c r="O17" i="1"/>
  <c r="O21" i="1" s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M17" i="1"/>
  <c r="L17" i="1"/>
  <c r="K17" i="1"/>
  <c r="J17" i="1"/>
  <c r="I17" i="1"/>
  <c r="I21" i="1"/>
  <c r="H17" i="1"/>
  <c r="H21" i="1"/>
  <c r="G17" i="1"/>
  <c r="G21" i="1"/>
  <c r="G24" i="1" s="1"/>
  <c r="F17" i="1"/>
  <c r="E17" i="1"/>
  <c r="E21" i="1"/>
  <c r="E24" i="1" s="1"/>
  <c r="M24" i="1" s="1"/>
  <c r="F21" i="1"/>
  <c r="F24" i="1"/>
  <c r="D18" i="1"/>
  <c r="H24" i="1"/>
  <c r="L24" i="1" s="1"/>
  <c r="L21" i="1"/>
  <c r="N17" i="1"/>
  <c r="N21" i="1"/>
  <c r="K21" i="1"/>
  <c r="M21" i="1"/>
  <c r="I24" i="1"/>
  <c r="K24" i="1" l="1"/>
</calcChain>
</file>

<file path=xl/sharedStrings.xml><?xml version="1.0" encoding="utf-8"?>
<sst xmlns="http://schemas.openxmlformats.org/spreadsheetml/2006/main" count="147" uniqueCount="92">
  <si>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</si>
  <si>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</si>
  <si>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</si>
  <si>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</si>
  <si>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</si>
  <si>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</si>
  <si>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</si>
  <si>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</si>
  <si>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</si>
  <si>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</si>
  <si>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</si>
  <si>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</si>
  <si>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</si>
  <si>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</si>
  <si>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</si>
  <si>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</si>
  <si>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</si>
  <si>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</si>
  <si>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</si>
  <si>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</si>
  <si>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</si>
  <si>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</si>
  <si>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</si>
  <si>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</si>
  <si>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</si>
  <si>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</si>
  <si>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</si>
  <si>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</si>
  <si>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</si>
  <si>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</si>
  <si>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</si>
  <si>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</si>
  <si>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</si>
  <si>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</si>
  <si>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</si>
  <si>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ViU</t>
  </si>
  <si>
    <t>SiiPe</t>
  </si>
  <si>
    <t>Kati Huikuri</t>
  </si>
  <si>
    <t>2.</t>
  </si>
  <si>
    <t>3.</t>
  </si>
  <si>
    <t>1.</t>
  </si>
  <si>
    <t>6.</t>
  </si>
  <si>
    <t>7.</t>
  </si>
  <si>
    <t>5.</t>
  </si>
  <si>
    <t>8.7.1973</t>
  </si>
  <si>
    <t>ViU  2</t>
  </si>
  <si>
    <t>suomensarja</t>
  </si>
  <si>
    <t>ykköspesis</t>
  </si>
  <si>
    <t>ViU = Viinijärven Urheilijat  (1914)</t>
  </si>
  <si>
    <t>SiiPe = Siilinjärven Pesis  (1987)</t>
  </si>
  <si>
    <t>play off</t>
  </si>
  <si>
    <t>ENSIMMÄISET</t>
  </si>
  <si>
    <t>Ottelu</t>
  </si>
  <si>
    <t>1.  ottelu</t>
  </si>
  <si>
    <t>Lyöty juoksu</t>
  </si>
  <si>
    <t>Tuotu juoksu</t>
  </si>
  <si>
    <t>Kunnari</t>
  </si>
  <si>
    <t>22.05. 1991  ViU - SiiPe  16-3</t>
  </si>
  <si>
    <t>17.  ottelu</t>
  </si>
  <si>
    <t>11.06. 1995  SMJ - ViU  0-2  (1-5, 0-15)</t>
  </si>
  <si>
    <t xml:space="preserve">  17 v 10 kk 14 pv</t>
  </si>
  <si>
    <t xml:space="preserve">  17 v 11 kk   3 pv</t>
  </si>
  <si>
    <t>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</si>
  <si>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</si>
  <si>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</si>
  <si>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</si>
  <si>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</si>
  <si>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</si>
  <si>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</si>
  <si>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</si>
  <si>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</si>
  <si>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</si>
  <si>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</si>
  <si>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</si>
  <si>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</si>
  <si>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</si>
  <si>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</si>
  <si>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1989  Kemi</t>
  </si>
  <si>
    <t>11-6</t>
  </si>
  <si>
    <t>Itä</t>
  </si>
  <si>
    <t>Riitta Jalonen</t>
  </si>
  <si>
    <t>1000</t>
  </si>
  <si>
    <t>07.07. 1990  Vihti</t>
  </si>
  <si>
    <t xml:space="preserve">  4-9</t>
  </si>
  <si>
    <t>Petri Kaijansinkko</t>
  </si>
  <si>
    <t>jok</t>
  </si>
  <si>
    <t>0/0</t>
  </si>
  <si>
    <t>----</t>
  </si>
  <si>
    <t>3k</t>
  </si>
  <si>
    <t>3/4</t>
  </si>
  <si>
    <t>1/2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</si>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</sst>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1" fillId="5" borderId="3" xfId="0" applyFont="1" applyFill="1" applyBorder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165" fontId="1" fillId="10" borderId="2" xfId="0" quotePrefix="1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8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6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1991</v>
      </c>
      <c r="C4" s="27" t="s">
        <v>38</v>
      </c>
      <c r="D4" s="28" t="s">
        <v>35</v>
      </c>
      <c r="E4" s="27">
        <v>7</v>
      </c>
      <c r="F4" s="27">
        <v>0</v>
      </c>
      <c r="G4" s="27">
        <v>3</v>
      </c>
      <c r="H4" s="27">
        <v>2</v>
      </c>
      <c r="I4" s="27">
        <v>7</v>
      </c>
      <c r="J4" s="27">
        <v>2</v>
      </c>
      <c r="K4" s="27">
        <v>0</v>
      </c>
      <c r="L4" s="27">
        <v>2</v>
      </c>
      <c r="M4" s="27">
        <v>3</v>
      </c>
      <c r="N4" s="29">
        <v>0.26900000000000002</v>
      </c>
      <c r="O4" s="25">
        <f>PRODUCT(I4/N4)</f>
        <v>26.022304832713754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>
        <v>1</v>
      </c>
      <c r="AE4" s="27"/>
      <c r="AF4" s="14" t="s">
        <v>50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5">
        <v>1992</v>
      </c>
      <c r="C5" s="65"/>
      <c r="D5" s="66" t="s">
        <v>45</v>
      </c>
      <c r="E5" s="65"/>
      <c r="F5" s="73" t="s">
        <v>47</v>
      </c>
      <c r="G5" s="71"/>
      <c r="H5" s="69"/>
      <c r="I5" s="65"/>
      <c r="J5" s="65"/>
      <c r="K5" s="65"/>
      <c r="L5" s="65"/>
      <c r="M5" s="65"/>
      <c r="N5" s="67"/>
      <c r="O5" s="25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5">
        <v>1993</v>
      </c>
      <c r="C6" s="65"/>
      <c r="D6" s="66" t="s">
        <v>45</v>
      </c>
      <c r="E6" s="65"/>
      <c r="F6" s="73" t="s">
        <v>47</v>
      </c>
      <c r="G6" s="71"/>
      <c r="H6" s="69"/>
      <c r="I6" s="65"/>
      <c r="J6" s="65"/>
      <c r="K6" s="65"/>
      <c r="L6" s="65"/>
      <c r="M6" s="65"/>
      <c r="N6" s="67"/>
      <c r="O6" s="25">
        <v>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91" t="s">
        <v>62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5">
        <v>1994</v>
      </c>
      <c r="C7" s="65"/>
      <c r="D7" s="66" t="s">
        <v>45</v>
      </c>
      <c r="E7" s="65"/>
      <c r="F7" s="73" t="s">
        <v>47</v>
      </c>
      <c r="G7" s="71"/>
      <c r="H7" s="69"/>
      <c r="I7" s="65"/>
      <c r="J7" s="65"/>
      <c r="K7" s="65"/>
      <c r="L7" s="65"/>
      <c r="M7" s="65"/>
      <c r="N7" s="67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1995</v>
      </c>
      <c r="C8" s="27" t="s">
        <v>41</v>
      </c>
      <c r="D8" s="28" t="s">
        <v>35</v>
      </c>
      <c r="E8" s="27">
        <v>20</v>
      </c>
      <c r="F8" s="27">
        <v>1</v>
      </c>
      <c r="G8" s="27">
        <v>14</v>
      </c>
      <c r="H8" s="27">
        <v>9</v>
      </c>
      <c r="I8" s="27">
        <v>74</v>
      </c>
      <c r="J8" s="27">
        <v>15</v>
      </c>
      <c r="K8" s="27">
        <v>23</v>
      </c>
      <c r="L8" s="27">
        <v>21</v>
      </c>
      <c r="M8" s="27">
        <v>15</v>
      </c>
      <c r="N8" s="29">
        <v>0.5</v>
      </c>
      <c r="O8" s="25">
        <f>PRODUCT(I8/N8)</f>
        <v>148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50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1996</v>
      </c>
      <c r="C9" s="27" t="s">
        <v>39</v>
      </c>
      <c r="D9" s="28" t="s">
        <v>35</v>
      </c>
      <c r="E9" s="27">
        <v>24</v>
      </c>
      <c r="F9" s="27">
        <v>3</v>
      </c>
      <c r="G9" s="27">
        <v>28</v>
      </c>
      <c r="H9" s="27">
        <v>20</v>
      </c>
      <c r="I9" s="27">
        <v>98</v>
      </c>
      <c r="J9" s="27">
        <v>20</v>
      </c>
      <c r="K9" s="27">
        <v>21</v>
      </c>
      <c r="L9" s="27">
        <v>26</v>
      </c>
      <c r="M9" s="27">
        <v>31</v>
      </c>
      <c r="N9" s="29">
        <v>0.55100000000000005</v>
      </c>
      <c r="O9" s="25">
        <f>PRODUCT(I9/N9)</f>
        <v>177.85843920145189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>
        <v>1</v>
      </c>
      <c r="AF9" s="14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1997</v>
      </c>
      <c r="C10" s="27" t="s">
        <v>42</v>
      </c>
      <c r="D10" s="28" t="s">
        <v>35</v>
      </c>
      <c r="E10" s="27">
        <v>24</v>
      </c>
      <c r="F10" s="27">
        <v>3</v>
      </c>
      <c r="G10" s="27">
        <v>30</v>
      </c>
      <c r="H10" s="27">
        <v>19</v>
      </c>
      <c r="I10" s="27">
        <v>99</v>
      </c>
      <c r="J10" s="27">
        <v>18</v>
      </c>
      <c r="K10" s="27">
        <v>16</v>
      </c>
      <c r="L10" s="27">
        <v>32</v>
      </c>
      <c r="M10" s="27">
        <v>33</v>
      </c>
      <c r="N10" s="29">
        <v>0.51600000000000001</v>
      </c>
      <c r="O10" s="25">
        <f>PRODUCT(I10/N10)</f>
        <v>191.86046511627907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1998</v>
      </c>
      <c r="C11" s="27" t="s">
        <v>43</v>
      </c>
      <c r="D11" s="28" t="s">
        <v>35</v>
      </c>
      <c r="E11" s="27">
        <v>22</v>
      </c>
      <c r="F11" s="27">
        <v>1</v>
      </c>
      <c r="G11" s="27">
        <v>12</v>
      </c>
      <c r="H11" s="27">
        <v>14</v>
      </c>
      <c r="I11" s="27">
        <v>85</v>
      </c>
      <c r="J11" s="27">
        <v>23</v>
      </c>
      <c r="K11" s="27">
        <v>31</v>
      </c>
      <c r="L11" s="27">
        <v>18</v>
      </c>
      <c r="M11" s="27">
        <v>13</v>
      </c>
      <c r="N11" s="29">
        <v>0.48299999999999998</v>
      </c>
      <c r="O11" s="25">
        <f>PRODUCT(I11/N11)</f>
        <v>175.98343685300208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1999</v>
      </c>
      <c r="C12" s="27" t="s">
        <v>40</v>
      </c>
      <c r="D12" s="28" t="s">
        <v>36</v>
      </c>
      <c r="E12" s="27">
        <v>22</v>
      </c>
      <c r="F12" s="27">
        <v>3</v>
      </c>
      <c r="G12" s="27">
        <v>13</v>
      </c>
      <c r="H12" s="27">
        <v>28</v>
      </c>
      <c r="I12" s="27">
        <v>100</v>
      </c>
      <c r="J12" s="27">
        <v>39</v>
      </c>
      <c r="K12" s="27">
        <v>24</v>
      </c>
      <c r="L12" s="27">
        <v>21</v>
      </c>
      <c r="M12" s="27">
        <v>16</v>
      </c>
      <c r="N12" s="29">
        <v>0.59099999999999997</v>
      </c>
      <c r="O12" s="25">
        <f>PRODUCT(I12/N12)</f>
        <v>169.20473773265653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>
        <v>1</v>
      </c>
      <c r="AD12" s="27"/>
      <c r="AE12" s="27"/>
      <c r="AF12" s="14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2000</v>
      </c>
      <c r="C13" s="27"/>
      <c r="D13" s="28"/>
      <c r="E13" s="27"/>
      <c r="F13" s="27"/>
      <c r="G13" s="27"/>
      <c r="H13" s="27"/>
      <c r="I13" s="27"/>
      <c r="J13" s="27"/>
      <c r="K13" s="27"/>
      <c r="L13" s="27"/>
      <c r="M13" s="27"/>
      <c r="N13" s="29"/>
      <c r="O13" s="25">
        <v>0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2001</v>
      </c>
      <c r="C14" s="27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5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>
        <v>2002</v>
      </c>
      <c r="C15" s="62"/>
      <c r="D15" s="63" t="s">
        <v>45</v>
      </c>
      <c r="E15" s="62"/>
      <c r="F15" s="72" t="s">
        <v>46</v>
      </c>
      <c r="G15" s="70"/>
      <c r="H15" s="68"/>
      <c r="I15" s="62"/>
      <c r="J15" s="62"/>
      <c r="K15" s="62"/>
      <c r="L15" s="62"/>
      <c r="M15" s="62"/>
      <c r="N15" s="64"/>
      <c r="O15" s="25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>
        <v>2002</v>
      </c>
      <c r="C16" s="65"/>
      <c r="D16" s="66" t="s">
        <v>35</v>
      </c>
      <c r="E16" s="65"/>
      <c r="F16" s="73" t="s">
        <v>47</v>
      </c>
      <c r="G16" s="71"/>
      <c r="H16" s="69"/>
      <c r="I16" s="65"/>
      <c r="J16" s="65"/>
      <c r="K16" s="65"/>
      <c r="L16" s="65"/>
      <c r="M16" s="65"/>
      <c r="N16" s="67"/>
      <c r="O16" s="25">
        <v>0</v>
      </c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119</v>
      </c>
      <c r="F17" s="19">
        <f t="shared" si="0"/>
        <v>11</v>
      </c>
      <c r="G17" s="19">
        <f t="shared" si="0"/>
        <v>100</v>
      </c>
      <c r="H17" s="19">
        <f t="shared" si="0"/>
        <v>92</v>
      </c>
      <c r="I17" s="19">
        <f t="shared" si="0"/>
        <v>463</v>
      </c>
      <c r="J17" s="19">
        <f t="shared" si="0"/>
        <v>117</v>
      </c>
      <c r="K17" s="19">
        <f t="shared" si="0"/>
        <v>115</v>
      </c>
      <c r="L17" s="19">
        <f t="shared" si="0"/>
        <v>120</v>
      </c>
      <c r="M17" s="19">
        <f t="shared" si="0"/>
        <v>111</v>
      </c>
      <c r="N17" s="31">
        <f>PRODUCT(I17/O17)</f>
        <v>0.52085127173324586</v>
      </c>
      <c r="O17" s="32">
        <f t="shared" ref="O17:AE17" si="1">SUM(O4:O16)</f>
        <v>888.92938373610343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0</v>
      </c>
      <c r="V17" s="19">
        <f t="shared" si="1"/>
        <v>0</v>
      </c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1</v>
      </c>
      <c r="AD17" s="19">
        <f t="shared" si="1"/>
        <v>1</v>
      </c>
      <c r="AE17" s="19">
        <f t="shared" si="1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3"/>
      <c r="D18" s="34">
        <f>SUM(F17:H17)+((I17-F17-G17)/3)+(E17/3)+(Z17*25)+(AA17*25)+(AB17*10)+(AC17*25)+(AD17*20)+(AE17*15)-20</f>
        <v>400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51</v>
      </c>
      <c r="Q20" s="13"/>
      <c r="R20" s="13"/>
      <c r="S20" s="13"/>
      <c r="T20" s="74"/>
      <c r="U20" s="74"/>
      <c r="V20" s="74"/>
      <c r="W20" s="74"/>
      <c r="X20" s="74"/>
      <c r="Y20" s="13"/>
      <c r="Z20" s="13"/>
      <c r="AA20" s="13"/>
      <c r="AB20" s="13"/>
      <c r="AC20" s="13"/>
      <c r="AD20" s="13"/>
      <c r="AE20" s="13"/>
      <c r="AF20" s="75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119</v>
      </c>
      <c r="F21" s="27">
        <f>PRODUCT(F17)</f>
        <v>11</v>
      </c>
      <c r="G21" s="27">
        <f>PRODUCT(G17)</f>
        <v>100</v>
      </c>
      <c r="H21" s="27">
        <f>PRODUCT(H17)</f>
        <v>92</v>
      </c>
      <c r="I21" s="27">
        <f>PRODUCT(I17)</f>
        <v>463</v>
      </c>
      <c r="J21" s="1"/>
      <c r="K21" s="43">
        <f>PRODUCT((F21+G21)/E21)</f>
        <v>0.9327731092436975</v>
      </c>
      <c r="L21" s="43">
        <f>PRODUCT(H21/E21)</f>
        <v>0.77310924369747902</v>
      </c>
      <c r="M21" s="43">
        <f>PRODUCT(I21/E21)</f>
        <v>3.8907563025210083</v>
      </c>
      <c r="N21" s="29">
        <f>PRODUCT(N17)</f>
        <v>0.52085127173324586</v>
      </c>
      <c r="O21" s="25">
        <f>PRODUCT(O17)</f>
        <v>888.92938373610343</v>
      </c>
      <c r="P21" s="76" t="s">
        <v>52</v>
      </c>
      <c r="Q21" s="77"/>
      <c r="R21" s="77"/>
      <c r="S21" s="78" t="s">
        <v>57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 t="s">
        <v>53</v>
      </c>
      <c r="AE21" s="79"/>
      <c r="AF21" s="80" t="s">
        <v>60</v>
      </c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29"/>
      <c r="O22" s="1"/>
      <c r="P22" s="81" t="s">
        <v>54</v>
      </c>
      <c r="Q22" s="82"/>
      <c r="R22" s="82"/>
      <c r="S22" s="83" t="s">
        <v>57</v>
      </c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4" t="s">
        <v>53</v>
      </c>
      <c r="AE22" s="84"/>
      <c r="AF22" s="85" t="s">
        <v>60</v>
      </c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30"/>
      <c r="F23" s="30"/>
      <c r="G23" s="30"/>
      <c r="H23" s="30"/>
      <c r="I23" s="30"/>
      <c r="J23" s="1"/>
      <c r="K23" s="50"/>
      <c r="L23" s="50"/>
      <c r="M23" s="50"/>
      <c r="N23" s="51"/>
      <c r="O23" s="1"/>
      <c r="P23" s="81" t="s">
        <v>55</v>
      </c>
      <c r="Q23" s="82"/>
      <c r="R23" s="82"/>
      <c r="S23" s="83" t="s">
        <v>57</v>
      </c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4" t="s">
        <v>53</v>
      </c>
      <c r="AE23" s="84"/>
      <c r="AF23" s="85" t="s">
        <v>60</v>
      </c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119</v>
      </c>
      <c r="F24" s="19">
        <f>SUM(F21:F23)</f>
        <v>11</v>
      </c>
      <c r="G24" s="19">
        <f>SUM(G21:G23)</f>
        <v>100</v>
      </c>
      <c r="H24" s="19">
        <f>SUM(H21:H23)</f>
        <v>92</v>
      </c>
      <c r="I24" s="19">
        <f>SUM(I21:I23)</f>
        <v>463</v>
      </c>
      <c r="J24" s="1"/>
      <c r="K24" s="55">
        <f>PRODUCT((F24+G24)/E24)</f>
        <v>0.9327731092436975</v>
      </c>
      <c r="L24" s="55">
        <f>PRODUCT(H24/E24)</f>
        <v>0.77310924369747902</v>
      </c>
      <c r="M24" s="55">
        <f>PRODUCT(I24/E24)</f>
        <v>3.8907563025210083</v>
      </c>
      <c r="N24" s="31">
        <v>0.52100000000000002</v>
      </c>
      <c r="O24" s="1"/>
      <c r="P24" s="86" t="s">
        <v>56</v>
      </c>
      <c r="Q24" s="87"/>
      <c r="R24" s="87"/>
      <c r="S24" s="88" t="s">
        <v>59</v>
      </c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9" t="s">
        <v>58</v>
      </c>
      <c r="AE24" s="89"/>
      <c r="AF24" s="90" t="s">
        <v>61</v>
      </c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34</v>
      </c>
      <c r="C26" s="1"/>
      <c r="D26" s="1" t="s">
        <v>48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6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49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6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6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6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6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6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38"/>
      <c r="R34" s="1"/>
      <c r="S34" s="1"/>
      <c r="T34" s="25"/>
      <c r="U34" s="25"/>
      <c r="V34" s="56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35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58"/>
      <c r="AI37" s="58"/>
      <c r="AJ37" s="58"/>
      <c r="AK37" s="58"/>
      <c r="AL37" s="5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8"/>
      <c r="AI38" s="58"/>
      <c r="AJ38" s="58"/>
      <c r="AK38" s="58"/>
      <c r="AL38" s="58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59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25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2" t="s">
        <v>63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69"/>
      <c r="Y1" s="95"/>
      <c r="Z1" s="95"/>
      <c r="AA1" s="95"/>
      <c r="AB1" s="95"/>
      <c r="AC1" s="95"/>
      <c r="AD1" s="95"/>
    </row>
    <row r="2" spans="1:30" x14ac:dyDescent="0.25">
      <c r="A2" s="9"/>
      <c r="B2" s="111" t="s">
        <v>37</v>
      </c>
      <c r="C2" s="112" t="s">
        <v>44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75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64</v>
      </c>
      <c r="C3" s="23" t="s">
        <v>65</v>
      </c>
      <c r="D3" s="99" t="s">
        <v>66</v>
      </c>
      <c r="E3" s="100" t="s">
        <v>1</v>
      </c>
      <c r="F3" s="25"/>
      <c r="G3" s="101" t="s">
        <v>67</v>
      </c>
      <c r="H3" s="102" t="s">
        <v>68</v>
      </c>
      <c r="I3" s="102" t="s">
        <v>31</v>
      </c>
      <c r="J3" s="18" t="s">
        <v>69</v>
      </c>
      <c r="K3" s="103" t="s">
        <v>70</v>
      </c>
      <c r="L3" s="103" t="s">
        <v>71</v>
      </c>
      <c r="M3" s="101" t="s">
        <v>72</v>
      </c>
      <c r="N3" s="101" t="s">
        <v>30</v>
      </c>
      <c r="O3" s="102" t="s">
        <v>73</v>
      </c>
      <c r="P3" s="101" t="s">
        <v>68</v>
      </c>
      <c r="Q3" s="101" t="s">
        <v>3</v>
      </c>
      <c r="R3" s="101">
        <v>1</v>
      </c>
      <c r="S3" s="101">
        <v>2</v>
      </c>
      <c r="T3" s="101">
        <v>3</v>
      </c>
      <c r="U3" s="101" t="s">
        <v>74</v>
      </c>
      <c r="V3" s="18" t="s">
        <v>21</v>
      </c>
      <c r="W3" s="17" t="s">
        <v>75</v>
      </c>
      <c r="X3" s="17" t="s">
        <v>76</v>
      </c>
      <c r="Y3" s="95"/>
      <c r="Z3" s="95"/>
      <c r="AA3" s="95"/>
      <c r="AB3" s="95"/>
      <c r="AC3" s="95"/>
      <c r="AD3" s="95"/>
    </row>
    <row r="4" spans="1:30" x14ac:dyDescent="0.25">
      <c r="A4" s="9"/>
      <c r="B4" s="113" t="s">
        <v>77</v>
      </c>
      <c r="C4" s="116" t="s">
        <v>78</v>
      </c>
      <c r="D4" s="113" t="s">
        <v>79</v>
      </c>
      <c r="E4" s="117" t="s">
        <v>35</v>
      </c>
      <c r="F4" s="118"/>
      <c r="G4" s="114">
        <v>1</v>
      </c>
      <c r="H4" s="119"/>
      <c r="I4" s="114"/>
      <c r="J4" s="120"/>
      <c r="K4" s="120" t="s">
        <v>85</v>
      </c>
      <c r="L4" s="120"/>
      <c r="M4" s="120">
        <v>1</v>
      </c>
      <c r="N4" s="114"/>
      <c r="O4" s="119"/>
      <c r="P4" s="114">
        <v>1</v>
      </c>
      <c r="Q4" s="121" t="s">
        <v>86</v>
      </c>
      <c r="R4" s="121"/>
      <c r="S4" s="121"/>
      <c r="T4" s="121"/>
      <c r="U4" s="121"/>
      <c r="V4" s="136" t="s">
        <v>87</v>
      </c>
      <c r="W4" s="123" t="s">
        <v>80</v>
      </c>
      <c r="X4" s="115" t="s">
        <v>81</v>
      </c>
      <c r="Y4" s="95"/>
      <c r="Z4" s="95"/>
      <c r="AA4" s="95"/>
      <c r="AB4" s="95"/>
      <c r="AC4" s="95"/>
      <c r="AD4" s="95"/>
    </row>
    <row r="5" spans="1:30" x14ac:dyDescent="0.25">
      <c r="A5" s="9"/>
      <c r="B5" s="137" t="s">
        <v>82</v>
      </c>
      <c r="C5" s="116" t="s">
        <v>83</v>
      </c>
      <c r="D5" s="113" t="s">
        <v>79</v>
      </c>
      <c r="E5" s="117" t="s">
        <v>35</v>
      </c>
      <c r="F5" s="118"/>
      <c r="G5" s="114"/>
      <c r="H5" s="119"/>
      <c r="I5" s="114">
        <v>1</v>
      </c>
      <c r="J5" s="120" t="s">
        <v>88</v>
      </c>
      <c r="K5" s="120">
        <v>6</v>
      </c>
      <c r="L5" s="120"/>
      <c r="M5" s="120">
        <v>1</v>
      </c>
      <c r="N5" s="114"/>
      <c r="O5" s="119"/>
      <c r="P5" s="114">
        <v>1</v>
      </c>
      <c r="Q5" s="121" t="s">
        <v>89</v>
      </c>
      <c r="R5" s="121" t="s">
        <v>90</v>
      </c>
      <c r="S5" s="121"/>
      <c r="T5" s="121" t="s">
        <v>91</v>
      </c>
      <c r="U5" s="121"/>
      <c r="V5" s="122">
        <v>0.75</v>
      </c>
      <c r="W5" s="123" t="s">
        <v>84</v>
      </c>
      <c r="X5" s="114">
        <v>111</v>
      </c>
      <c r="Y5" s="95"/>
      <c r="Z5" s="95"/>
      <c r="AA5" s="95"/>
      <c r="AB5" s="95"/>
      <c r="AC5" s="95"/>
      <c r="AD5" s="95"/>
    </row>
    <row r="6" spans="1:30" x14ac:dyDescent="0.25">
      <c r="A6" s="24"/>
      <c r="B6" s="23" t="s">
        <v>9</v>
      </c>
      <c r="C6" s="18"/>
      <c r="D6" s="17"/>
      <c r="E6" s="124"/>
      <c r="F6" s="125"/>
      <c r="G6" s="19"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/>
      <c r="P6" s="19">
        <v>2</v>
      </c>
      <c r="Q6" s="126" t="s">
        <v>89</v>
      </c>
      <c r="R6" s="126" t="s">
        <v>90</v>
      </c>
      <c r="S6" s="126"/>
      <c r="T6" s="126" t="s">
        <v>91</v>
      </c>
      <c r="U6" s="126"/>
      <c r="V6" s="31">
        <v>0.75</v>
      </c>
      <c r="W6" s="127"/>
      <c r="X6" s="126"/>
      <c r="Y6" s="95"/>
      <c r="Z6" s="95"/>
      <c r="AA6" s="95"/>
      <c r="AB6" s="95"/>
      <c r="AC6" s="95"/>
      <c r="AD6" s="95"/>
    </row>
    <row r="7" spans="1:30" x14ac:dyDescent="0.25">
      <c r="A7" s="24"/>
      <c r="B7" s="128"/>
      <c r="C7" s="129"/>
      <c r="D7" s="130"/>
      <c r="E7" s="131"/>
      <c r="F7" s="132"/>
      <c r="G7" s="129"/>
      <c r="H7" s="129"/>
      <c r="I7" s="129"/>
      <c r="J7" s="133"/>
      <c r="K7" s="133"/>
      <c r="L7" s="133"/>
      <c r="M7" s="129"/>
      <c r="N7" s="129"/>
      <c r="O7" s="129"/>
      <c r="P7" s="129"/>
      <c r="Q7" s="134"/>
      <c r="R7" s="134"/>
      <c r="S7" s="134"/>
      <c r="T7" s="134"/>
      <c r="U7" s="134"/>
      <c r="V7" s="129"/>
      <c r="W7" s="130"/>
      <c r="X7" s="135"/>
      <c r="Y7" s="95"/>
      <c r="Z7" s="95"/>
      <c r="AA7" s="95"/>
      <c r="AB7" s="95"/>
      <c r="AC7" s="95"/>
      <c r="AD7" s="95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05"/>
      <c r="C35" s="1"/>
      <c r="D35" s="105"/>
      <c r="E35" s="10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5"/>
      <c r="X35" s="1"/>
      <c r="Y35" s="95"/>
      <c r="Z35" s="95"/>
      <c r="AA35" s="95"/>
      <c r="AB35" s="95"/>
      <c r="AC35" s="95"/>
      <c r="AD35" s="95"/>
    </row>
    <row r="36" spans="1:30" x14ac:dyDescent="0.25">
      <c r="A36" s="24"/>
      <c r="B36" s="105"/>
      <c r="C36" s="1"/>
      <c r="D36" s="105"/>
      <c r="E36" s="10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5"/>
      <c r="X36" s="1"/>
      <c r="Y36" s="95"/>
      <c r="Z36" s="95"/>
      <c r="AA36" s="95"/>
      <c r="AB36" s="95"/>
      <c r="AC36" s="95"/>
      <c r="AD36" s="95"/>
    </row>
    <row r="37" spans="1:30" x14ac:dyDescent="0.25">
      <c r="A37" s="24"/>
      <c r="B37" s="105"/>
      <c r="C37" s="1"/>
      <c r="D37" s="105"/>
      <c r="E37" s="10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5"/>
      <c r="X37" s="1"/>
      <c r="Y37" s="95"/>
      <c r="Z37" s="95"/>
      <c r="AA37" s="95"/>
      <c r="AB37" s="95"/>
      <c r="AC37" s="95"/>
      <c r="AD37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2019-01-21T09:14:04Z</dcterms:modified>
</cp:coreProperties>
</file>